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8_{8F83533C-8E58-43B8-A493-D96F77616BB2}" xr6:coauthVersionLast="47" xr6:coauthVersionMax="47" xr10:uidLastSave="{00000000-0000-0000-0000-000000000000}"/>
  <workbookProtection workbookAlgorithmName="SHA-512" workbookHashValue="5NVGmCvDiFq+oB7KnF5orU3/dqZQnNElX0/1emudSGA0rGM3wOmGrAnNQ7ro96oCTPNwZoFzCQbcFDIi5Dl46g==" workbookSaltValue="afrs2+3TM7fYQOZpILQEGA==" workbookSpinCount="100000" lockStructure="1"/>
  <bookViews>
    <workbookView xWindow="-108" yWindow="-108" windowWidth="23256" windowHeight="12456" xr2:uid="{1F2A8B3F-4470-4898-B814-42753D92E1B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I72" i="1"/>
  <c r="H72" i="1"/>
  <c r="G72" i="1"/>
  <c r="F72" i="1"/>
  <c r="E72" i="1"/>
  <c r="J41" i="1"/>
  <c r="E54" i="1"/>
  <c r="J64" i="1"/>
  <c r="I64" i="1"/>
  <c r="H64" i="1"/>
  <c r="G64" i="1"/>
  <c r="F64" i="1"/>
  <c r="E64" i="1"/>
  <c r="J54" i="1"/>
  <c r="I54" i="1"/>
  <c r="H54" i="1"/>
  <c r="G54" i="1"/>
  <c r="F54" i="1"/>
  <c r="D4" i="1"/>
  <c r="C54" i="1"/>
  <c r="C41" i="1"/>
  <c r="D54" i="1"/>
  <c r="I41" i="1"/>
  <c r="H41" i="1"/>
  <c r="G41" i="1"/>
  <c r="F41" i="1"/>
  <c r="E41" i="1"/>
  <c r="D41" i="1"/>
  <c r="J78" i="1"/>
  <c r="I78" i="1"/>
  <c r="H16" i="1"/>
  <c r="H78" i="1"/>
  <c r="G16" i="1"/>
  <c r="G78" i="1"/>
  <c r="F16" i="1"/>
  <c r="F78" i="1"/>
  <c r="E16" i="1"/>
  <c r="E78" i="1"/>
  <c r="D16" i="1"/>
  <c r="D78" i="1"/>
  <c r="D80" i="1"/>
  <c r="E2" i="1"/>
  <c r="E4" i="1"/>
  <c r="C16" i="1"/>
  <c r="E80" i="1"/>
  <c r="F2" i="1"/>
  <c r="F4" i="1"/>
  <c r="F80" i="1"/>
  <c r="G2" i="1"/>
  <c r="G4" i="1"/>
  <c r="G80" i="1"/>
  <c r="H2" i="1"/>
  <c r="H4" i="1"/>
  <c r="H80" i="1"/>
  <c r="I2" i="1"/>
  <c r="I4" i="1"/>
  <c r="I80" i="1"/>
  <c r="J2" i="1"/>
  <c r="J4" i="1"/>
  <c r="J80" i="1"/>
</calcChain>
</file>

<file path=xl/sharedStrings.xml><?xml version="1.0" encoding="utf-8"?>
<sst xmlns="http://schemas.openxmlformats.org/spreadsheetml/2006/main" count="92" uniqueCount="75">
  <si>
    <t>Comment</t>
  </si>
  <si>
    <t>Capital Balance Beginning</t>
  </si>
  <si>
    <t>Add Warrant Funds</t>
  </si>
  <si>
    <t>Balance</t>
  </si>
  <si>
    <t>Parks &amp; Recreation</t>
  </si>
  <si>
    <t>John Deere Gator</t>
  </si>
  <si>
    <t>For use and MMDYO and Ball Fields</t>
  </si>
  <si>
    <t>Work Truck for Dept</t>
  </si>
  <si>
    <t>Outdoor multi-use court</t>
  </si>
  <si>
    <t>Transportation</t>
  </si>
  <si>
    <t>Looking at auctions/used</t>
  </si>
  <si>
    <t>Athletic fields improvements</t>
  </si>
  <si>
    <t>improving fields, playground &amp; facilities</t>
  </si>
  <si>
    <t>MMDY Improvements</t>
  </si>
  <si>
    <t>Improvements of facility</t>
  </si>
  <si>
    <t>New mower for Athletic fields/MMDY</t>
  </si>
  <si>
    <t>Old Town Hall Renovation</t>
  </si>
  <si>
    <t>Electrical work, sign repair, painting, bathrooms- Ongoing maintenance</t>
  </si>
  <si>
    <t>Department Total</t>
  </si>
  <si>
    <t>Fire/EMS</t>
  </si>
  <si>
    <t>Fleet replacement</t>
  </si>
  <si>
    <t>Ambulance 1   (14)   (28)</t>
  </si>
  <si>
    <t>Delivery</t>
  </si>
  <si>
    <t>Ambulance 2   (05)   (23)</t>
  </si>
  <si>
    <t>Engine 1    (91)          (16)</t>
  </si>
  <si>
    <t>Tanker/2500</t>
  </si>
  <si>
    <t>Engine 2    (06)          (26)</t>
  </si>
  <si>
    <t>Tanker/1800</t>
  </si>
  <si>
    <t>Engine 6    (93)          (21)</t>
  </si>
  <si>
    <t>Engine 7    (02)          (31)</t>
  </si>
  <si>
    <t>Truck 9      (90)</t>
  </si>
  <si>
    <t>Unit 10      (18)</t>
  </si>
  <si>
    <t>Command/Chief</t>
  </si>
  <si>
    <t>Water Rescue</t>
  </si>
  <si>
    <t>Service/Forestry Truck</t>
  </si>
  <si>
    <t>Addition to Fleet</t>
  </si>
  <si>
    <t>Small items</t>
  </si>
  <si>
    <t>Central Station Repairs</t>
  </si>
  <si>
    <t>Addition</t>
  </si>
  <si>
    <t>Fit Test Machine- purchased 2023</t>
  </si>
  <si>
    <t>Replacement</t>
  </si>
  <si>
    <t>SCBA Compressor</t>
  </si>
  <si>
    <t>LP15 #1</t>
  </si>
  <si>
    <t>LP15 #2</t>
  </si>
  <si>
    <t>Stryker Stretcher #1</t>
  </si>
  <si>
    <t>Stryker Stretcher #2</t>
  </si>
  <si>
    <t>2023 Allocation</t>
  </si>
  <si>
    <t>Public Works</t>
  </si>
  <si>
    <t>2024 Ford F550</t>
  </si>
  <si>
    <t>new 550 every 3 years</t>
  </si>
  <si>
    <t>Truck Equipment</t>
  </si>
  <si>
    <t>body, plow, wing, hydros</t>
  </si>
  <si>
    <t>Crew Building</t>
  </si>
  <si>
    <t>Allow for more secure area for inventory, safe place for crews to take breaks/relax</t>
  </si>
  <si>
    <t>Conex, storage</t>
  </si>
  <si>
    <t>Paving building sides</t>
  </si>
  <si>
    <t>safety factor for snow removal</t>
  </si>
  <si>
    <t>Shoulder builder</t>
  </si>
  <si>
    <t>Misc</t>
  </si>
  <si>
    <t>Future estimated usage</t>
  </si>
  <si>
    <t>Transfer Station</t>
  </si>
  <si>
    <t>Roll off containers</t>
  </si>
  <si>
    <t>Increase capacity for growing town</t>
  </si>
  <si>
    <t>Lot, lighting, LED</t>
  </si>
  <si>
    <t>Safety for dark/winter hours</t>
  </si>
  <si>
    <t>Compactor canopy</t>
  </si>
  <si>
    <t>Compactor</t>
  </si>
  <si>
    <t>Municipal</t>
  </si>
  <si>
    <t>Shovel Ready for Municpal Plan</t>
  </si>
  <si>
    <t>Recommend taking undesignated funds</t>
  </si>
  <si>
    <t>Assessment Plan</t>
  </si>
  <si>
    <t>Tax assessment</t>
  </si>
  <si>
    <t>Library</t>
  </si>
  <si>
    <t>Town Total</t>
  </si>
  <si>
    <t>Capital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</si>
</sst>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2" tint="-9.9978637043366805E-2"/>
      </bottom>
      <diagonal/>
    </border>
    <border>
      <left/>
      <right/>
      <top/>
      <bottom style="hair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2" tint="-9.9978637043366805E-2"/>
      </bottom>
      <diagonal/>
    </border>
    <border>
      <left style="thin">
        <color indexed="64"/>
      </left>
      <right/>
      <top/>
      <bottom style="hair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hair">
        <color theme="2" tint="-9.9978637043366805E-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3" fillId="0" borderId="1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4" fillId="0" borderId="8" xfId="1" applyFont="1" applyBorder="1" applyAlignment="1">
      <alignment horizontal="left"/>
    </xf>
    <xf numFmtId="44" fontId="4" fillId="0" borderId="6" xfId="1" applyFont="1" applyBorder="1" applyAlignment="1">
      <alignment horizontal="left"/>
    </xf>
    <xf numFmtId="44" fontId="2" fillId="0" borderId="6" xfId="1" applyFont="1" applyBorder="1" applyAlignment="1">
      <alignment horizontal="left"/>
    </xf>
    <xf numFmtId="44" fontId="2" fillId="0" borderId="0" xfId="1" applyFont="1" applyAlignment="1">
      <alignment horizontal="left"/>
    </xf>
    <xf numFmtId="44" fontId="4" fillId="0" borderId="9" xfId="1" applyFont="1" applyBorder="1" applyAlignment="1">
      <alignment horizontal="left"/>
    </xf>
    <xf numFmtId="44" fontId="2" fillId="0" borderId="9" xfId="1" applyFont="1" applyBorder="1" applyAlignment="1">
      <alignment horizontal="left"/>
    </xf>
    <xf numFmtId="44" fontId="4" fillId="0" borderId="3" xfId="1" applyFont="1" applyBorder="1" applyAlignment="1">
      <alignment horizontal="left"/>
    </xf>
    <xf numFmtId="44" fontId="4" fillId="0" borderId="5" xfId="1" applyFont="1" applyBorder="1" applyAlignment="1">
      <alignment horizontal="left"/>
    </xf>
    <xf numFmtId="44" fontId="2" fillId="0" borderId="3" xfId="1" applyFont="1" applyBorder="1" applyAlignment="1">
      <alignment horizontal="left"/>
    </xf>
    <xf numFmtId="44" fontId="4" fillId="0" borderId="2" xfId="1" applyFont="1" applyBorder="1" applyAlignment="1">
      <alignment horizontal="left"/>
    </xf>
    <xf numFmtId="44" fontId="2" fillId="0" borderId="2" xfId="1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7" borderId="0" xfId="0" applyFill="1"/>
    <xf numFmtId="0" fontId="0" fillId="7" borderId="0" xfId="0" applyFill="1" applyAlignment="1">
      <alignment wrapText="1"/>
    </xf>
    <xf numFmtId="0" fontId="0" fillId="8" borderId="0" xfId="0" applyFill="1"/>
    <xf numFmtId="44" fontId="0" fillId="8" borderId="0" xfId="0" applyNumberFormat="1" applyFill="1"/>
    <xf numFmtId="0" fontId="0" fillId="8" borderId="0" xfId="0" applyFill="1" applyAlignment="1">
      <alignment wrapText="1"/>
    </xf>
    <xf numFmtId="44" fontId="4" fillId="0" borderId="0" xfId="1" applyFont="1" applyBorder="1" applyAlignment="1">
      <alignment horizontal="left"/>
    </xf>
    <xf numFmtId="44" fontId="2" fillId="0" borderId="0" xfId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</cellXfs>
  <cellStyles count="3">
    <cellStyle name="Currency" xfId="1" builtinId="4"/>
    <cellStyle name="Currency 2" xfId="2" xr:uid="{461C5119-2C52-4A0E-8C12-02F02E4572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CC11-0475-463A-9ABE-61DF1837AF5E}">
  <dimension ref="A1:O80"/>
  <sheetViews>
    <sheetView tabSelected="1" workbookViewId="0">
      <selection activeCell="C22" sqref="C22"/>
    </sheetView>
  </sheetViews>
  <sheetFormatPr defaultRowHeight="14.4" x14ac:dyDescent="0.3"/>
  <cols>
    <col min="1" max="1" width="19.5546875" customWidth="1"/>
    <col min="2" max="2" width="29.6640625" customWidth="1"/>
    <col min="3" max="3" width="12.109375" bestFit="1" customWidth="1"/>
    <col min="4" max="4" width="16.88671875" customWidth="1"/>
    <col min="5" max="5" width="16" customWidth="1"/>
    <col min="6" max="6" width="16.109375" customWidth="1"/>
    <col min="7" max="7" width="14.44140625" customWidth="1"/>
    <col min="8" max="8" width="14" customWidth="1"/>
    <col min="9" max="9" width="14.44140625" customWidth="1"/>
    <col min="10" max="10" width="14.6640625" customWidth="1"/>
    <col min="11" max="11" width="68.6640625" style="1" customWidth="1"/>
  </cols>
  <sheetData>
    <row r="1" spans="1:11" x14ac:dyDescent="0.3"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 s="1" t="s">
        <v>0</v>
      </c>
    </row>
    <row r="2" spans="1:11" x14ac:dyDescent="0.3">
      <c r="B2" t="s">
        <v>1</v>
      </c>
      <c r="D2" s="2">
        <v>678737.92000000004</v>
      </c>
      <c r="E2" s="3">
        <f t="shared" ref="E2:J2" si="0">D80</f>
        <v>1018737.9199999999</v>
      </c>
      <c r="F2" s="3">
        <f t="shared" si="0"/>
        <v>32737.919999999925</v>
      </c>
      <c r="G2" s="3">
        <f t="shared" si="0"/>
        <v>7737.9199999999255</v>
      </c>
      <c r="H2" s="3">
        <f t="shared" si="0"/>
        <v>312737.91999999993</v>
      </c>
      <c r="I2" s="3">
        <f t="shared" si="0"/>
        <v>507737.91999999993</v>
      </c>
      <c r="J2" s="3">
        <f t="shared" si="0"/>
        <v>82737.919999999925</v>
      </c>
    </row>
    <row r="3" spans="1:11" x14ac:dyDescent="0.3">
      <c r="B3" t="s">
        <v>2</v>
      </c>
      <c r="D3" s="2">
        <v>450000</v>
      </c>
      <c r="E3" s="2">
        <v>500000</v>
      </c>
      <c r="F3" s="2">
        <v>500000</v>
      </c>
      <c r="G3" s="2">
        <v>500000</v>
      </c>
      <c r="H3" s="2">
        <v>500000</v>
      </c>
      <c r="I3" s="2">
        <v>500000</v>
      </c>
      <c r="J3" s="2">
        <v>500000</v>
      </c>
    </row>
    <row r="4" spans="1:11" x14ac:dyDescent="0.3">
      <c r="B4" t="s">
        <v>3</v>
      </c>
      <c r="D4" s="3">
        <f t="shared" ref="D4:I4" si="1">SUM(D2:D3)</f>
        <v>1128737.92</v>
      </c>
      <c r="E4" s="3">
        <f t="shared" si="1"/>
        <v>1518737.92</v>
      </c>
      <c r="F4" s="3">
        <f t="shared" si="1"/>
        <v>532737.91999999993</v>
      </c>
      <c r="G4" s="3">
        <f t="shared" si="1"/>
        <v>507737.91999999993</v>
      </c>
      <c r="H4" s="3">
        <f t="shared" si="1"/>
        <v>812737.91999999993</v>
      </c>
      <c r="I4" s="3">
        <f t="shared" si="1"/>
        <v>1007737.9199999999</v>
      </c>
      <c r="J4" s="3">
        <f>SUM(J1:J3)</f>
        <v>584767.91999999993</v>
      </c>
    </row>
    <row r="6" spans="1:11" s="35" customFormat="1" x14ac:dyDescent="0.3">
      <c r="A6" s="35" t="s">
        <v>4</v>
      </c>
      <c r="K6" s="36"/>
    </row>
    <row r="7" spans="1:11" x14ac:dyDescent="0.3">
      <c r="B7" s="1" t="s">
        <v>5</v>
      </c>
      <c r="C7" s="2"/>
      <c r="D7" s="2"/>
      <c r="E7" s="2"/>
      <c r="F7" s="2"/>
      <c r="G7" s="2"/>
      <c r="H7" s="2"/>
      <c r="I7" s="2"/>
      <c r="J7" s="2"/>
      <c r="K7" s="1" t="s">
        <v>6</v>
      </c>
    </row>
    <row r="8" spans="1:11" x14ac:dyDescent="0.3">
      <c r="B8" s="1" t="s">
        <v>7</v>
      </c>
      <c r="C8" s="2"/>
      <c r="D8" s="2"/>
      <c r="E8" s="2">
        <v>25000</v>
      </c>
      <c r="F8" s="2"/>
      <c r="G8" s="2"/>
      <c r="H8" s="2"/>
      <c r="I8" s="2"/>
      <c r="J8" s="2"/>
    </row>
    <row r="9" spans="1:11" x14ac:dyDescent="0.3">
      <c r="B9" s="1" t="s">
        <v>8</v>
      </c>
      <c r="C9" s="2">
        <v>60000</v>
      </c>
      <c r="D9" s="2"/>
      <c r="E9" s="2"/>
      <c r="F9" s="2"/>
      <c r="G9" s="2"/>
      <c r="H9" s="2"/>
      <c r="I9" s="2"/>
      <c r="J9" s="2"/>
    </row>
    <row r="10" spans="1:11" x14ac:dyDescent="0.3">
      <c r="B10" s="1" t="s">
        <v>9</v>
      </c>
      <c r="C10" s="2"/>
      <c r="D10" s="2"/>
      <c r="E10" s="2"/>
      <c r="F10" s="2"/>
      <c r="G10" s="2"/>
      <c r="H10" s="2"/>
      <c r="I10" s="2"/>
      <c r="J10" s="2"/>
      <c r="K10" s="1" t="s">
        <v>10</v>
      </c>
    </row>
    <row r="11" spans="1:11" x14ac:dyDescent="0.3">
      <c r="B11" s="1" t="s">
        <v>11</v>
      </c>
      <c r="C11" s="2"/>
      <c r="D11" s="2">
        <v>20000</v>
      </c>
      <c r="E11" s="2"/>
      <c r="F11" s="2">
        <v>15000</v>
      </c>
      <c r="G11" s="2">
        <v>10000</v>
      </c>
      <c r="H11" s="2">
        <v>5000</v>
      </c>
      <c r="I11" s="2"/>
      <c r="J11" s="2"/>
      <c r="K11" s="1" t="s">
        <v>12</v>
      </c>
    </row>
    <row r="12" spans="1:11" x14ac:dyDescent="0.3">
      <c r="B12" s="1" t="s">
        <v>13</v>
      </c>
      <c r="C12" s="2"/>
      <c r="D12" s="2"/>
      <c r="E12" s="2">
        <v>15000</v>
      </c>
      <c r="F12" s="2">
        <v>10000</v>
      </c>
      <c r="G12" s="2">
        <v>5000</v>
      </c>
      <c r="H12" s="2">
        <v>5000</v>
      </c>
      <c r="I12" s="2"/>
      <c r="J12" s="2"/>
      <c r="K12" s="1" t="s">
        <v>14</v>
      </c>
    </row>
    <row r="13" spans="1:11" ht="28.8" x14ac:dyDescent="0.3">
      <c r="B13" s="1" t="s">
        <v>15</v>
      </c>
      <c r="C13" s="2"/>
      <c r="D13" s="2"/>
      <c r="E13" s="2">
        <v>6000</v>
      </c>
      <c r="F13" s="2"/>
      <c r="G13" s="2"/>
      <c r="H13" s="2"/>
      <c r="I13" s="2"/>
      <c r="J13" s="2"/>
    </row>
    <row r="14" spans="1:11" x14ac:dyDescent="0.3">
      <c r="B14" s="1" t="s">
        <v>16</v>
      </c>
      <c r="C14" s="2"/>
      <c r="D14" s="2">
        <v>20000</v>
      </c>
      <c r="E14" s="2"/>
      <c r="F14" s="2">
        <v>15000</v>
      </c>
      <c r="G14" s="2">
        <v>5000</v>
      </c>
      <c r="H14" s="2">
        <v>10000</v>
      </c>
      <c r="I14" s="2"/>
      <c r="J14" s="2"/>
      <c r="K14" s="1" t="s">
        <v>17</v>
      </c>
    </row>
    <row r="15" spans="1:11" x14ac:dyDescent="0.3">
      <c r="I15" s="2"/>
      <c r="J15" s="2"/>
    </row>
    <row r="16" spans="1:11" x14ac:dyDescent="0.3">
      <c r="B16" s="1" t="s">
        <v>18</v>
      </c>
      <c r="C16" s="3">
        <f>SUM(C9:C15)</f>
        <v>60000</v>
      </c>
      <c r="D16" s="3">
        <f>SUM(D7:D14)</f>
        <v>40000</v>
      </c>
      <c r="E16" s="3">
        <f>SUM(E7:E14)</f>
        <v>46000</v>
      </c>
      <c r="F16" s="3">
        <f>SUM(F7:F14)</f>
        <v>40000</v>
      </c>
      <c r="G16" s="3">
        <f>SUM(G7:G14)</f>
        <v>20000</v>
      </c>
      <c r="H16" s="3">
        <f>SUM(H7:H14)</f>
        <v>20000</v>
      </c>
      <c r="I16" s="2">
        <v>20000</v>
      </c>
      <c r="J16" s="2">
        <v>20000</v>
      </c>
    </row>
    <row r="17" spans="1:15" x14ac:dyDescent="0.3">
      <c r="B17" s="1"/>
      <c r="C17" s="3"/>
      <c r="D17" s="3"/>
      <c r="E17" s="3"/>
      <c r="F17" s="3"/>
      <c r="G17" s="3"/>
      <c r="H17" s="3"/>
    </row>
    <row r="18" spans="1:15" x14ac:dyDescent="0.3">
      <c r="B18" s="1"/>
      <c r="C18" s="3"/>
      <c r="D18" s="3"/>
      <c r="E18" s="3"/>
      <c r="F18" s="3"/>
      <c r="G18" s="3"/>
      <c r="H18" s="3"/>
    </row>
    <row r="19" spans="1:15" s="33" customFormat="1" x14ac:dyDescent="0.3">
      <c r="A19" s="33" t="s">
        <v>19</v>
      </c>
      <c r="K19" s="34"/>
    </row>
    <row r="20" spans="1:15" x14ac:dyDescent="0.3">
      <c r="B20" s="5" t="s">
        <v>20</v>
      </c>
      <c r="C20" s="7"/>
      <c r="D20" s="7"/>
      <c r="E20" s="7"/>
      <c r="F20" s="7"/>
      <c r="G20" s="7"/>
      <c r="H20" s="7"/>
      <c r="I20" s="7"/>
      <c r="J20" s="7"/>
    </row>
    <row r="21" spans="1:15" x14ac:dyDescent="0.3">
      <c r="B21" s="8" t="s">
        <v>21</v>
      </c>
      <c r="C21" s="13"/>
      <c r="D21" s="14"/>
      <c r="E21" s="14">
        <v>400000</v>
      </c>
      <c r="F21" s="14"/>
      <c r="G21" s="14"/>
      <c r="H21" s="14" t="s">
        <v>22</v>
      </c>
      <c r="I21" s="15"/>
      <c r="J21" s="9"/>
      <c r="K21" s="24"/>
    </row>
    <row r="22" spans="1:15" x14ac:dyDescent="0.3">
      <c r="B22" s="6" t="s">
        <v>23</v>
      </c>
      <c r="C22" s="14" t="s">
        <v>22</v>
      </c>
      <c r="D22" s="14"/>
      <c r="E22" s="14"/>
      <c r="F22" s="14"/>
      <c r="G22" s="14"/>
      <c r="H22" s="14"/>
      <c r="I22" s="15"/>
      <c r="J22" s="10">
        <v>450000</v>
      </c>
      <c r="K22" s="25"/>
    </row>
    <row r="23" spans="1:15" x14ac:dyDescent="0.3">
      <c r="B23" s="6" t="s">
        <v>24</v>
      </c>
      <c r="C23" s="14"/>
      <c r="D23" s="14"/>
      <c r="E23" s="14">
        <v>550000</v>
      </c>
      <c r="F23" s="14"/>
      <c r="G23" s="14" t="s">
        <v>22</v>
      </c>
      <c r="H23" s="14"/>
      <c r="I23" s="16"/>
      <c r="J23" s="9"/>
      <c r="K23" s="25" t="s">
        <v>25</v>
      </c>
    </row>
    <row r="24" spans="1:15" x14ac:dyDescent="0.3">
      <c r="B24" s="6" t="s">
        <v>26</v>
      </c>
      <c r="C24" s="14"/>
      <c r="D24" s="14"/>
      <c r="E24" s="14"/>
      <c r="F24" s="14"/>
      <c r="G24" s="14"/>
      <c r="H24" s="14"/>
      <c r="I24" s="15"/>
      <c r="J24" s="9"/>
      <c r="K24" s="25" t="s">
        <v>27</v>
      </c>
    </row>
    <row r="25" spans="1:15" x14ac:dyDescent="0.3">
      <c r="B25" s="6" t="s">
        <v>28</v>
      </c>
      <c r="C25" s="14"/>
      <c r="D25" s="14"/>
      <c r="E25" s="14"/>
      <c r="F25" s="14"/>
      <c r="G25" s="14"/>
      <c r="H25" s="14"/>
      <c r="I25" s="15">
        <v>900000</v>
      </c>
      <c r="J25" s="12"/>
      <c r="K25" s="25"/>
    </row>
    <row r="26" spans="1:15" x14ac:dyDescent="0.3">
      <c r="B26" s="6" t="s">
        <v>29</v>
      </c>
      <c r="C26" s="14"/>
      <c r="D26" s="14"/>
      <c r="E26" s="14"/>
      <c r="F26" s="14"/>
      <c r="G26" s="14"/>
      <c r="H26" s="14"/>
      <c r="I26" s="15"/>
      <c r="J26" s="9"/>
      <c r="K26" s="25"/>
      <c r="O26" s="1"/>
    </row>
    <row r="27" spans="1:15" x14ac:dyDescent="0.3">
      <c r="B27" s="6" t="s">
        <v>30</v>
      </c>
      <c r="C27" s="14"/>
      <c r="D27" s="14"/>
      <c r="E27" s="14"/>
      <c r="F27" s="14"/>
      <c r="G27" s="14"/>
      <c r="H27" s="14"/>
      <c r="I27" s="15"/>
      <c r="J27" s="9"/>
      <c r="K27" s="25"/>
    </row>
    <row r="28" spans="1:15" x14ac:dyDescent="0.3">
      <c r="B28" s="6" t="s">
        <v>31</v>
      </c>
      <c r="C28" s="14"/>
      <c r="D28" s="14"/>
      <c r="E28" s="14"/>
      <c r="F28" s="14"/>
      <c r="G28" s="14"/>
      <c r="H28" s="14">
        <v>60000</v>
      </c>
      <c r="I28" s="15"/>
      <c r="J28" s="9"/>
      <c r="K28" s="25" t="s">
        <v>32</v>
      </c>
    </row>
    <row r="29" spans="1:15" x14ac:dyDescent="0.3">
      <c r="B29" s="6" t="s">
        <v>33</v>
      </c>
      <c r="C29" s="17"/>
      <c r="D29" s="17"/>
      <c r="E29" s="17">
        <v>35000</v>
      </c>
      <c r="F29" s="17"/>
      <c r="G29" s="17"/>
      <c r="H29" s="17"/>
      <c r="I29" s="18"/>
      <c r="J29" s="9"/>
      <c r="K29" s="25"/>
    </row>
    <row r="30" spans="1:15" x14ac:dyDescent="0.3">
      <c r="B30" s="6" t="s">
        <v>34</v>
      </c>
      <c r="C30" s="17"/>
      <c r="D30" s="17"/>
      <c r="E30" s="17"/>
      <c r="F30" s="17">
        <v>65000</v>
      </c>
      <c r="G30" s="17"/>
      <c r="H30" s="17"/>
      <c r="I30" s="18"/>
      <c r="J30" s="9"/>
      <c r="K30" s="25" t="s">
        <v>35</v>
      </c>
    </row>
    <row r="31" spans="1:15" x14ac:dyDescent="0.3">
      <c r="B31" s="5" t="s">
        <v>36</v>
      </c>
      <c r="C31" s="19"/>
      <c r="D31" s="19"/>
      <c r="E31" s="20"/>
      <c r="F31" s="19"/>
      <c r="G31" s="19"/>
      <c r="H31" s="19"/>
      <c r="I31" s="21"/>
      <c r="J31" s="7"/>
      <c r="K31" s="26"/>
    </row>
    <row r="32" spans="1:15" x14ac:dyDescent="0.3">
      <c r="B32" s="6" t="s">
        <v>37</v>
      </c>
      <c r="C32" s="14"/>
      <c r="D32" s="14">
        <v>50000</v>
      </c>
      <c r="E32" s="14">
        <v>20000</v>
      </c>
      <c r="F32" s="14"/>
      <c r="G32" s="14"/>
      <c r="H32" s="14"/>
      <c r="I32" s="15"/>
      <c r="J32" s="9"/>
      <c r="K32" s="25" t="s">
        <v>38</v>
      </c>
    </row>
    <row r="33" spans="1:11" x14ac:dyDescent="0.3">
      <c r="B33" s="6" t="s">
        <v>39</v>
      </c>
      <c r="C33" s="14"/>
      <c r="D33" s="14"/>
      <c r="E33" s="14"/>
      <c r="F33" s="14"/>
      <c r="G33" s="14"/>
      <c r="H33" s="14"/>
      <c r="I33" s="15"/>
      <c r="J33" s="9"/>
      <c r="K33" s="25" t="s">
        <v>40</v>
      </c>
    </row>
    <row r="34" spans="1:11" x14ac:dyDescent="0.3">
      <c r="B34" s="6" t="s">
        <v>41</v>
      </c>
      <c r="C34" s="14"/>
      <c r="D34" s="14"/>
      <c r="E34" s="14">
        <v>50000</v>
      </c>
      <c r="F34" s="14"/>
      <c r="G34" s="14"/>
      <c r="H34" s="14"/>
      <c r="I34" s="15"/>
      <c r="J34" s="9"/>
      <c r="K34" s="25" t="s">
        <v>40</v>
      </c>
    </row>
    <row r="35" spans="1:11" x14ac:dyDescent="0.3">
      <c r="B35" s="6" t="s">
        <v>42</v>
      </c>
      <c r="C35" s="14"/>
      <c r="D35" s="14"/>
      <c r="E35" s="14"/>
      <c r="F35" s="14"/>
      <c r="G35" s="14">
        <v>50000</v>
      </c>
      <c r="H35" s="14" t="s">
        <v>22</v>
      </c>
      <c r="I35" s="15"/>
      <c r="J35" s="9"/>
      <c r="K35" s="25" t="s">
        <v>40</v>
      </c>
    </row>
    <row r="36" spans="1:11" x14ac:dyDescent="0.3">
      <c r="B36" s="6" t="s">
        <v>43</v>
      </c>
      <c r="C36" s="14" t="s">
        <v>22</v>
      </c>
      <c r="D36" s="14"/>
      <c r="E36" s="14"/>
      <c r="F36" s="14"/>
      <c r="G36" s="14"/>
      <c r="H36" s="14"/>
      <c r="I36" s="15"/>
      <c r="J36" s="10"/>
      <c r="K36" s="25" t="s">
        <v>40</v>
      </c>
    </row>
    <row r="37" spans="1:11" x14ac:dyDescent="0.3">
      <c r="B37" s="4" t="s">
        <v>44</v>
      </c>
      <c r="C37" s="22"/>
      <c r="D37" s="22"/>
      <c r="E37" s="22"/>
      <c r="F37" s="22"/>
      <c r="G37" s="22"/>
      <c r="H37" s="22"/>
      <c r="I37" s="23"/>
      <c r="J37" s="11"/>
      <c r="K37" s="25" t="s">
        <v>40</v>
      </c>
    </row>
    <row r="38" spans="1:11" x14ac:dyDescent="0.3">
      <c r="B38" s="4" t="s">
        <v>45</v>
      </c>
      <c r="C38" s="22"/>
      <c r="D38" s="22"/>
      <c r="E38" s="22"/>
      <c r="F38" s="22"/>
      <c r="G38" s="22"/>
      <c r="H38" s="22"/>
      <c r="I38" s="23"/>
      <c r="J38" s="11"/>
      <c r="K38" s="25" t="s">
        <v>40</v>
      </c>
    </row>
    <row r="39" spans="1:11" x14ac:dyDescent="0.3">
      <c r="B39" s="4" t="s">
        <v>46</v>
      </c>
      <c r="C39" s="42">
        <v>70000</v>
      </c>
      <c r="D39" s="42"/>
      <c r="E39" s="42"/>
      <c r="F39" s="42"/>
      <c r="G39" s="42"/>
      <c r="H39" s="42"/>
      <c r="I39" s="43"/>
      <c r="J39" s="44"/>
      <c r="K39" s="45"/>
    </row>
    <row r="40" spans="1:11" x14ac:dyDescent="0.3">
      <c r="C40" s="2"/>
      <c r="D40" s="2"/>
      <c r="E40" s="2"/>
      <c r="F40" s="2"/>
      <c r="G40" s="2"/>
      <c r="H40" s="2"/>
      <c r="I40" s="2"/>
    </row>
    <row r="41" spans="1:11" x14ac:dyDescent="0.3">
      <c r="B41" s="4" t="s">
        <v>18</v>
      </c>
      <c r="C41" s="2">
        <f>SUM(C21:C39)</f>
        <v>70000</v>
      </c>
      <c r="D41" s="2">
        <f t="shared" ref="D41:I41" si="2">SUM(D21:D38)</f>
        <v>50000</v>
      </c>
      <c r="E41" s="2">
        <f t="shared" si="2"/>
        <v>1055000</v>
      </c>
      <c r="F41" s="2">
        <f t="shared" si="2"/>
        <v>65000</v>
      </c>
      <c r="G41" s="2">
        <f t="shared" si="2"/>
        <v>50000</v>
      </c>
      <c r="H41" s="2">
        <f t="shared" si="2"/>
        <v>60000</v>
      </c>
      <c r="I41" s="2">
        <f t="shared" si="2"/>
        <v>900000</v>
      </c>
      <c r="J41" s="2">
        <f>SUM(J21:J39)</f>
        <v>450000</v>
      </c>
    </row>
    <row r="44" spans="1:11" s="31" customFormat="1" x14ac:dyDescent="0.3">
      <c r="A44" s="31" t="s">
        <v>47</v>
      </c>
      <c r="K44" s="32"/>
    </row>
    <row r="45" spans="1:11" x14ac:dyDescent="0.3">
      <c r="B45" t="s">
        <v>48</v>
      </c>
      <c r="D45" s="2"/>
      <c r="E45" s="2"/>
      <c r="F45" s="2"/>
      <c r="G45" s="2">
        <v>75000</v>
      </c>
      <c r="H45" s="2"/>
      <c r="I45" s="2">
        <v>75000</v>
      </c>
      <c r="J45" s="2"/>
      <c r="K45" s="1" t="s">
        <v>49</v>
      </c>
    </row>
    <row r="46" spans="1:11" x14ac:dyDescent="0.3">
      <c r="B46" t="s">
        <v>50</v>
      </c>
      <c r="D46" s="2"/>
      <c r="E46" s="2"/>
      <c r="F46" s="2"/>
      <c r="G46" s="2"/>
      <c r="H46" s="2"/>
      <c r="I46" s="2"/>
      <c r="J46" s="2"/>
      <c r="K46" s="1" t="s">
        <v>51</v>
      </c>
    </row>
    <row r="47" spans="1:11" ht="28.8" x14ac:dyDescent="0.3">
      <c r="B47" t="s">
        <v>52</v>
      </c>
      <c r="D47" s="2"/>
      <c r="E47" s="2"/>
      <c r="F47" s="2"/>
      <c r="G47" s="2"/>
      <c r="H47" s="2"/>
      <c r="I47" s="2"/>
      <c r="J47" s="2"/>
      <c r="K47" s="1" t="s">
        <v>53</v>
      </c>
    </row>
    <row r="48" spans="1:11" x14ac:dyDescent="0.3">
      <c r="B48" t="s">
        <v>54</v>
      </c>
      <c r="D48" s="2"/>
      <c r="E48" s="2"/>
      <c r="F48" s="2"/>
      <c r="G48" s="2"/>
      <c r="H48" s="2"/>
      <c r="I48" s="2"/>
      <c r="J48" s="2"/>
    </row>
    <row r="49" spans="1:11" x14ac:dyDescent="0.3">
      <c r="B49" t="s">
        <v>55</v>
      </c>
      <c r="D49" s="2"/>
      <c r="E49" s="2"/>
      <c r="F49" s="2"/>
      <c r="G49" s="2"/>
      <c r="H49" s="2"/>
      <c r="I49" s="2"/>
      <c r="J49" s="2"/>
      <c r="K49" s="1" t="s">
        <v>56</v>
      </c>
    </row>
    <row r="50" spans="1:11" x14ac:dyDescent="0.3">
      <c r="B50" t="s">
        <v>57</v>
      </c>
      <c r="D50" s="2"/>
      <c r="E50" s="2"/>
      <c r="F50" s="2"/>
      <c r="G50" s="2"/>
      <c r="H50" s="2"/>
      <c r="I50" s="2"/>
      <c r="J50" s="2"/>
    </row>
    <row r="51" spans="1:11" x14ac:dyDescent="0.3">
      <c r="B51" t="s">
        <v>58</v>
      </c>
      <c r="D51" s="2"/>
      <c r="E51" s="2">
        <v>100000</v>
      </c>
      <c r="F51" s="2">
        <v>100000</v>
      </c>
      <c r="G51" s="2">
        <v>50000</v>
      </c>
      <c r="H51" s="2">
        <v>100000</v>
      </c>
      <c r="I51" s="2">
        <v>50000</v>
      </c>
      <c r="J51" s="2">
        <v>125000</v>
      </c>
      <c r="K51" s="1" t="s">
        <v>59</v>
      </c>
    </row>
    <row r="52" spans="1:11" x14ac:dyDescent="0.3">
      <c r="B52" t="s">
        <v>46</v>
      </c>
      <c r="C52" s="2">
        <v>146000</v>
      </c>
      <c r="D52" s="2"/>
      <c r="E52" s="2"/>
      <c r="F52" s="2"/>
      <c r="G52" s="2"/>
      <c r="H52" s="2"/>
      <c r="I52" s="2"/>
      <c r="J52" s="2"/>
    </row>
    <row r="53" spans="1:11" x14ac:dyDescent="0.3">
      <c r="C53" s="2"/>
      <c r="D53" s="2"/>
      <c r="E53" s="2"/>
      <c r="F53" s="2"/>
      <c r="G53" s="2"/>
      <c r="H53" s="2"/>
      <c r="I53" s="2"/>
      <c r="J53" s="2"/>
    </row>
    <row r="54" spans="1:11" x14ac:dyDescent="0.3">
      <c r="B54" t="s">
        <v>18</v>
      </c>
      <c r="C54" s="2">
        <f>SUM(C52:C53)</f>
        <v>146000</v>
      </c>
      <c r="D54" s="2">
        <f>SUM(D45:D53)</f>
        <v>0</v>
      </c>
      <c r="E54" s="2">
        <f>SUM(E45:E51)</f>
        <v>100000</v>
      </c>
      <c r="F54" s="2">
        <f>SUM(F45:F53)</f>
        <v>100000</v>
      </c>
      <c r="G54" s="2">
        <f>SUM(G45:G51)</f>
        <v>125000</v>
      </c>
      <c r="H54" s="2">
        <f>SUM(H45:H51)</f>
        <v>100000</v>
      </c>
      <c r="I54" s="2">
        <f>SUM(I45:I51)</f>
        <v>125000</v>
      </c>
      <c r="J54" s="2">
        <f>SUM(J45:J51)</f>
        <v>125000</v>
      </c>
    </row>
    <row r="55" spans="1:11" x14ac:dyDescent="0.3">
      <c r="E55" s="2"/>
      <c r="F55" s="2"/>
      <c r="G55" s="2"/>
      <c r="H55" s="2"/>
      <c r="I55" s="2"/>
      <c r="J55" s="2"/>
    </row>
    <row r="57" spans="1:11" s="29" customFormat="1" x14ac:dyDescent="0.3">
      <c r="A57" s="29" t="s">
        <v>60</v>
      </c>
      <c r="K57" s="30"/>
    </row>
    <row r="58" spans="1:11" x14ac:dyDescent="0.3">
      <c r="B58" t="s">
        <v>61</v>
      </c>
      <c r="D58" s="2"/>
      <c r="E58" s="2"/>
      <c r="F58" s="2"/>
      <c r="G58" s="2"/>
      <c r="H58" s="2"/>
      <c r="I58" s="2"/>
      <c r="J58" s="2"/>
      <c r="K58" s="1" t="s">
        <v>62</v>
      </c>
    </row>
    <row r="59" spans="1:11" x14ac:dyDescent="0.3">
      <c r="B59" t="s">
        <v>63</v>
      </c>
      <c r="D59" s="2">
        <v>5500</v>
      </c>
      <c r="E59" s="2"/>
      <c r="F59" s="2"/>
      <c r="G59" s="2"/>
      <c r="H59" s="2"/>
      <c r="I59" s="2"/>
      <c r="J59" s="2"/>
      <c r="K59" s="1" t="s">
        <v>64</v>
      </c>
    </row>
    <row r="60" spans="1:11" x14ac:dyDescent="0.3">
      <c r="B60" t="s">
        <v>65</v>
      </c>
      <c r="D60" s="2">
        <v>15000</v>
      </c>
      <c r="E60" s="2"/>
      <c r="F60" s="2"/>
      <c r="G60" s="2"/>
      <c r="H60" s="2"/>
      <c r="I60" s="2"/>
      <c r="J60" s="2"/>
    </row>
    <row r="61" spans="1:11" x14ac:dyDescent="0.3">
      <c r="B61" t="s">
        <v>66</v>
      </c>
      <c r="D61" s="2"/>
      <c r="E61" s="2"/>
      <c r="F61" s="2"/>
      <c r="G61" s="2"/>
      <c r="H61" s="2">
        <v>100000</v>
      </c>
      <c r="I61" s="2"/>
      <c r="J61" s="2"/>
    </row>
    <row r="62" spans="1:11" x14ac:dyDescent="0.3">
      <c r="B62" t="s">
        <v>58</v>
      </c>
      <c r="D62" s="2"/>
      <c r="E62" s="2"/>
      <c r="F62" s="2">
        <v>20000</v>
      </c>
      <c r="G62" s="2">
        <v>10000</v>
      </c>
      <c r="H62" s="2">
        <v>25000</v>
      </c>
      <c r="I62" s="2">
        <v>25000</v>
      </c>
      <c r="J62" s="2">
        <v>25000</v>
      </c>
      <c r="K62" s="1" t="s">
        <v>59</v>
      </c>
    </row>
    <row r="63" spans="1:11" x14ac:dyDescent="0.3">
      <c r="D63" s="2"/>
      <c r="E63" s="2"/>
      <c r="F63" s="2"/>
      <c r="G63" s="2"/>
      <c r="H63" s="2"/>
      <c r="I63" s="2"/>
      <c r="J63" s="2"/>
    </row>
    <row r="64" spans="1:11" x14ac:dyDescent="0.3">
      <c r="B64" t="s">
        <v>18</v>
      </c>
      <c r="D64" s="2">
        <v>20000</v>
      </c>
      <c r="E64" s="2">
        <f t="shared" ref="E64:J64" si="3">SUM(E58:E62)</f>
        <v>0</v>
      </c>
      <c r="F64" s="2">
        <f t="shared" si="3"/>
        <v>20000</v>
      </c>
      <c r="G64" s="2">
        <f t="shared" si="3"/>
        <v>10000</v>
      </c>
      <c r="H64" s="2">
        <f t="shared" si="3"/>
        <v>125000</v>
      </c>
      <c r="I64" s="2">
        <f t="shared" si="3"/>
        <v>25000</v>
      </c>
      <c r="J64" s="2">
        <f t="shared" si="3"/>
        <v>25000</v>
      </c>
    </row>
    <row r="65" spans="1:11" x14ac:dyDescent="0.3">
      <c r="E65" s="2"/>
      <c r="F65" s="2"/>
      <c r="G65" s="2"/>
      <c r="H65" s="2"/>
      <c r="I65" s="2"/>
      <c r="J65" s="2"/>
    </row>
    <row r="67" spans="1:11" s="27" customFormat="1" x14ac:dyDescent="0.3">
      <c r="A67" s="27" t="s">
        <v>67</v>
      </c>
      <c r="K67" s="28"/>
    </row>
    <row r="68" spans="1:11" x14ac:dyDescent="0.3">
      <c r="B68" t="s">
        <v>68</v>
      </c>
      <c r="F68" s="2">
        <v>300000</v>
      </c>
      <c r="K68" s="1" t="s">
        <v>69</v>
      </c>
    </row>
    <row r="69" spans="1:11" x14ac:dyDescent="0.3">
      <c r="B69" t="s">
        <v>70</v>
      </c>
      <c r="E69" s="2">
        <v>60000</v>
      </c>
      <c r="F69" s="2"/>
    </row>
    <row r="70" spans="1:11" x14ac:dyDescent="0.3">
      <c r="B70" t="s">
        <v>71</v>
      </c>
      <c r="E70" s="2">
        <v>225000</v>
      </c>
      <c r="K70" s="1" t="s">
        <v>69</v>
      </c>
    </row>
    <row r="72" spans="1:11" x14ac:dyDescent="0.3">
      <c r="B72" t="s">
        <v>18</v>
      </c>
      <c r="E72" s="2">
        <f>SUM(E68+E70+E69)</f>
        <v>285000</v>
      </c>
      <c r="F72" s="2">
        <f>SUM(F68:F71)</f>
        <v>300000</v>
      </c>
      <c r="G72">
        <f>SUM(G68:G71)</f>
        <v>0</v>
      </c>
      <c r="H72">
        <f>SUM(H68:H71)</f>
        <v>0</v>
      </c>
      <c r="I72">
        <f>SUM(I68:I71)</f>
        <v>0</v>
      </c>
      <c r="J72">
        <f>SUM(J68:J71)</f>
        <v>0</v>
      </c>
    </row>
    <row r="75" spans="1:11" s="37" customFormat="1" x14ac:dyDescent="0.3">
      <c r="A75" s="37" t="s">
        <v>72</v>
      </c>
      <c r="K75" s="38"/>
    </row>
    <row r="78" spans="1:11" s="39" customFormat="1" x14ac:dyDescent="0.3">
      <c r="B78" s="39" t="s">
        <v>73</v>
      </c>
      <c r="D78" s="40">
        <f>SUM(D64+D54+D41+D16)</f>
        <v>110000</v>
      </c>
      <c r="E78" s="40">
        <f>SUM(E72+E41+E16+E64+E54)</f>
        <v>1486000</v>
      </c>
      <c r="F78" s="40">
        <f>SUM(F72+F41+F16+F64+F54)</f>
        <v>525000</v>
      </c>
      <c r="G78" s="40">
        <f>SUM(G41+G16+G64+G54+G72)</f>
        <v>205000</v>
      </c>
      <c r="H78" s="40">
        <f>SUM(H41+H16+H64+H54)</f>
        <v>305000</v>
      </c>
      <c r="I78" s="40">
        <f>SUM(I41+I64)</f>
        <v>925000</v>
      </c>
      <c r="J78" s="40">
        <f>SUM(J64+J54+J41+J16)</f>
        <v>620000</v>
      </c>
      <c r="K78" s="41"/>
    </row>
    <row r="80" spans="1:11" x14ac:dyDescent="0.3">
      <c r="B80" t="s">
        <v>74</v>
      </c>
      <c r="D80" s="3">
        <f>SUM(D4-D78)</f>
        <v>1018737.9199999999</v>
      </c>
      <c r="E80" s="3">
        <f>SUM(E4-E78)</f>
        <v>32737.919999999925</v>
      </c>
      <c r="F80" s="3">
        <f>SUM(F4-F78)</f>
        <v>7737.9199999999255</v>
      </c>
      <c r="G80" s="3">
        <f>SUM(G4-G78+G64)</f>
        <v>312737.91999999993</v>
      </c>
      <c r="H80" s="3">
        <f>SUM(H4-H78)</f>
        <v>507737.91999999993</v>
      </c>
      <c r="I80" s="3">
        <f>SUM(I4-I78)</f>
        <v>82737.919999999925</v>
      </c>
      <c r="J80" s="3">
        <f>SUM(J4-J78)</f>
        <v>-35232.080000000075</v>
      </c>
    </row>
  </sheetData>
  <sheetProtection algorithmName="SHA-512" hashValue="e5WRKxUk8iGtQhvkLGTcEERvkZ8qehJnr6pQpYBwgmXh1F8dQ6yUNcoiLR/cHQ2Xdw0jE+6jxIMG585wFrB2hg==" saltValue="IH9U7zOOkl0rEmiXjfAEf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Bangor Savings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Renee Fahie</dc:creator>
  <cp:keywords/>
  <dc:description/>
  <cp:lastModifiedBy>Jenna Cote</cp:lastModifiedBy>
  <cp:revision/>
  <dcterms:created xsi:type="dcterms:W3CDTF">2023-12-11T23:00:25Z</dcterms:created>
  <dcterms:modified xsi:type="dcterms:W3CDTF">2025-01-22T16:52:12Z</dcterms:modified>
  <cp:category/>
  <cp:contentStatus/>
</cp:coreProperties>
</file>